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НВВ№1.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33" i="1" l="1"/>
  <c r="D32" i="1"/>
  <c r="C31" i="1"/>
  <c r="D31" i="1" s="1"/>
  <c r="D30" i="1"/>
  <c r="C30" i="1"/>
  <c r="C29" i="1"/>
  <c r="D29" i="1" s="1"/>
  <c r="D28" i="1"/>
  <c r="D26" i="1" s="1"/>
  <c r="C28" i="1"/>
  <c r="D27" i="1"/>
  <c r="C26" i="1"/>
  <c r="C25" i="1"/>
  <c r="D25" i="1" s="1"/>
  <c r="C24" i="1"/>
  <c r="D24" i="1" s="1"/>
  <c r="C23" i="1"/>
  <c r="D23" i="1" s="1"/>
  <c r="C22" i="1"/>
  <c r="D22" i="1" s="1"/>
  <c r="C21" i="1"/>
  <c r="D21" i="1" s="1"/>
  <c r="D19" i="1" s="1"/>
  <c r="D20" i="1"/>
  <c r="C18" i="1"/>
  <c r="D18" i="1" s="1"/>
  <c r="D17" i="1"/>
  <c r="D15" i="1" s="1"/>
  <c r="C17" i="1"/>
  <c r="D16" i="1"/>
  <c r="C15" i="1"/>
  <c r="C14" i="1"/>
  <c r="D14" i="1" s="1"/>
  <c r="C13" i="1"/>
  <c r="D13" i="1" s="1"/>
  <c r="C12" i="1"/>
  <c r="D12" i="1" s="1"/>
  <c r="C11" i="1"/>
  <c r="C9" i="1" l="1"/>
  <c r="C33" i="1" s="1"/>
  <c r="D11" i="1"/>
  <c r="D9" i="1" s="1"/>
  <c r="D33" i="1" s="1"/>
  <c r="C19" i="1"/>
</calcChain>
</file>

<file path=xl/sharedStrings.xml><?xml version="1.0" encoding="utf-8"?>
<sst xmlns="http://schemas.openxmlformats.org/spreadsheetml/2006/main" count="39" uniqueCount="37">
  <si>
    <t>Приложение № 5</t>
  </si>
  <si>
    <t>к стандартам раскрытия информации</t>
  </si>
  <si>
    <t>субъектами оптового и розничных</t>
  </si>
  <si>
    <t>рынков электрической энергии (форма)</t>
  </si>
  <si>
    <t>Расчет необходимой валовой выручки сетевой организации на технологическое присоединение  (тыс. рублей)</t>
  </si>
  <si>
    <t>МУП "ЭТС" на 2022</t>
  </si>
  <si>
    <t>№ п/п</t>
  </si>
  <si>
    <t>Показатели</t>
  </si>
  <si>
    <t>Ожидаемые данные за текущий период (2020г.)</t>
  </si>
  <si>
    <t>Плановые показатели на следующий период (2022 г.)</t>
  </si>
  <si>
    <t>в плане на 2022год сидят расходы 2019-2020гг. Выпадающие + индексация 2020г.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</si>
  <si>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</si>
  <si>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</si>
  <si>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</si>
  <si>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</si>
  <si>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</si>
  <si>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</si>
  <si>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</si>
  <si>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</si>
  <si>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</si>
  <si>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 (амортизация)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</si>
  <si>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</si>
  <si>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</si>
  <si>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</si>
  <si>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расходы на информационное обслуживание, консультационные и юридические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</si>
  <si>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</si>
  <si>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</si>
  <si>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</si>
  <si>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</si>
  <si>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</si>
  <si>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</si>
  <si>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</si>
  <si>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</si>
  <si>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 (экономия средств) Итого (размер необходимой валовой выручки)</t>
  </si>
  <si>
    <t xml:space="preserve">Директор МУП "ЭТС" </t>
  </si>
  <si>
    <t>_____________</t>
  </si>
  <si>
    <t>В.М.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</si>
</sst>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FFF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horizontal="center" vertical="center" wrapText="1"/>
    </xf>
    <xf numFmtId="0" fontId="5" fillId="0" borderId="0"/>
    <xf numFmtId="165" fontId="5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16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0" fillId="3" borderId="0" xfId="0" applyNumberFormat="1" applyFill="1"/>
    <xf numFmtId="0" fontId="2" fillId="2" borderId="0" xfId="0" applyFont="1" applyFill="1" applyBorder="1" applyAlignment="1">
      <alignment vertical="center" wrapText="1"/>
    </xf>
  </cellXfs>
  <cellStyles count="4">
    <cellStyle name="Обычный" xfId="0" builtinId="0"/>
    <cellStyle name="Обычный 109" xfId="1"/>
    <cellStyle name="Обычный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&#1058;&#1072;&#1088;&#1080;&#1092;&#1099;/2021&#1075;/&#1058;&#1077;&#1093;.%20&#1087;&#1088;&#1080;&#1089;&#1086;&#1077;&#1076;.%20&#1101;&#1083;&#1077;&#1082;&#1090;&#1088;&#1080;&#1082;&#1072;/&#1042;&#1099;&#1087;&#1072;&#1076;&#1072;&#1102;&#1097;&#1080;&#1077;%20&#1076;&#1086;&#1093;&#1086;&#1076;&#1099;%20&#1087;&#1086;&#1076;&#1083;&#1077;&#1078;&#1072;&#1097;&#1080;&#1077;%20&#1082;&#1086;&#1084;&#1087;&#1077;&#1085;&#1089;.%20&#1079;&#1072;%20&#1089;&#1095;&#1077;&#1090;%20&#1090;&#1072;&#1088;&#1080;&#1092;&#1072;%20&#1085;&#1072;%20&#1091;&#1089;&#1083;.%20&#1087;&#1086;%20&#1087;&#1077;&#1088;&#1077;&#1076;&#1072;&#1095;&#1077;%20&#1101;&#1083;.&#1101;&#1085;/&#1060;&#1086;&#1088;&#1084;&#1099;%20&#1076;&#1083;&#1103;%20&#1079;&#1072;&#1087;&#1086;&#1083;&#1085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% распр. 26сч.-19г."/>
      <sheetName val="распр. 26 сч. -19г. тех прис."/>
      <sheetName val="аморт 26"/>
      <sheetName val="распр.26сч. -20г."/>
      <sheetName val="91.02сч."/>
      <sheetName val="20сч.- 17г."/>
      <sheetName val="20сч.-18г."/>
      <sheetName val="20сч.-19г."/>
      <sheetName val="20сч. - 20г."/>
      <sheetName val="20 сч"/>
      <sheetName val="НВВ№1.1"/>
      <sheetName val="НВВ№1.2"/>
      <sheetName val="Прил.№1.1 до 15"/>
      <sheetName val="Прил.№1.2 до 15"/>
      <sheetName val="Прил.№1.2 до 150"/>
      <sheetName val="Прил.№2.1."/>
      <sheetName val="Прил.№2.2."/>
      <sheetName val="Прил.№3.1"/>
      <sheetName val="Прил.№3.2"/>
      <sheetName val="Прил.№1 город"/>
      <sheetName val="Прил. №1 не город"/>
      <sheetName val="Прил.№1 город 2017-2019гг."/>
      <sheetName val="Прил. №5 город"/>
      <sheetName val="Прил. №5 не город"/>
      <sheetName val="90сч.- 2020г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I6">
            <v>31038.624502877909</v>
          </cell>
        </row>
        <row r="7">
          <cell r="I7">
            <v>0</v>
          </cell>
        </row>
        <row r="8">
          <cell r="I8">
            <v>587351.15135908767</v>
          </cell>
        </row>
        <row r="9">
          <cell r="I9">
            <v>175212.34318930394</v>
          </cell>
        </row>
        <row r="11">
          <cell r="I11">
            <v>972.66517066346069</v>
          </cell>
        </row>
        <row r="12">
          <cell r="I12">
            <v>29.801721737635251</v>
          </cell>
        </row>
        <row r="14">
          <cell r="I14">
            <v>229.04442823140491</v>
          </cell>
        </row>
        <row r="15">
          <cell r="I15">
            <v>16.096306036662433</v>
          </cell>
        </row>
        <row r="16">
          <cell r="I16">
            <v>135.4988062907602</v>
          </cell>
        </row>
        <row r="17">
          <cell r="I17">
            <v>567.00324711097301</v>
          </cell>
        </row>
        <row r="18">
          <cell r="I18">
            <v>28821.190218008356</v>
          </cell>
        </row>
        <row r="20">
          <cell r="I20">
            <v>892.98838511527185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</sheetData>
      <sheetData sheetId="9"/>
      <sheetData sheetId="10">
        <row r="11">
          <cell r="C11">
            <v>191.16658040050001</v>
          </cell>
        </row>
        <row r="13">
          <cell r="C13">
            <v>336.12223777049996</v>
          </cell>
        </row>
        <row r="14">
          <cell r="C14">
            <v>100.20170604899999</v>
          </cell>
        </row>
        <row r="18">
          <cell r="C18">
            <v>6.961239000000001E-2</v>
          </cell>
        </row>
        <row r="21">
          <cell r="C21">
            <v>8.2505012999999988E-2</v>
          </cell>
        </row>
        <row r="22">
          <cell r="C22">
            <v>8.4000000000000012E-3</v>
          </cell>
        </row>
        <row r="23">
          <cell r="C23">
            <v>0.14152925699999999</v>
          </cell>
        </row>
        <row r="25">
          <cell r="C25">
            <v>0.32495685299999999</v>
          </cell>
        </row>
        <row r="26">
          <cell r="C26">
            <v>0.89228785500000019</v>
          </cell>
        </row>
        <row r="29">
          <cell r="C29">
            <v>0</v>
          </cell>
        </row>
        <row r="33">
          <cell r="C33">
            <v>113.94</v>
          </cell>
        </row>
      </sheetData>
      <sheetData sheetId="11"/>
      <sheetData sheetId="12">
        <row r="50">
          <cell r="E50">
            <v>705.82508558800009</v>
          </cell>
          <cell r="K50">
            <v>887.98039254911669</v>
          </cell>
        </row>
      </sheetData>
      <sheetData sheetId="13">
        <row r="50">
          <cell r="E50">
            <v>701.70613369579257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6"/>
  <sheetViews>
    <sheetView tabSelected="1" workbookViewId="0">
      <selection activeCell="H32" sqref="H32"/>
    </sheetView>
  </sheetViews>
  <sheetFormatPr defaultRowHeight="15" x14ac:dyDescent="0.25"/>
  <cols>
    <col min="1" max="1" width="4.7109375" customWidth="1"/>
    <col min="2" max="2" width="48.28515625" customWidth="1"/>
    <col min="3" max="4" width="16.28515625" customWidth="1"/>
    <col min="5" max="5" width="16.140625" customWidth="1"/>
  </cols>
  <sheetData>
    <row r="1" spans="1:5" x14ac:dyDescent="0.25">
      <c r="A1" s="1" t="s">
        <v>0</v>
      </c>
      <c r="B1" s="1"/>
      <c r="C1" s="1"/>
      <c r="D1" s="1"/>
    </row>
    <row r="2" spans="1:5" x14ac:dyDescent="0.25">
      <c r="A2" s="1" t="s">
        <v>1</v>
      </c>
      <c r="B2" s="1"/>
      <c r="C2" s="1"/>
      <c r="D2" s="1"/>
    </row>
    <row r="3" spans="1:5" x14ac:dyDescent="0.25">
      <c r="A3" s="1" t="s">
        <v>2</v>
      </c>
      <c r="B3" s="1"/>
      <c r="C3" s="1"/>
      <c r="D3" s="1"/>
    </row>
    <row r="4" spans="1:5" x14ac:dyDescent="0.25">
      <c r="A4" s="1" t="s">
        <v>3</v>
      </c>
      <c r="B4" s="1"/>
      <c r="C4" s="1"/>
      <c r="D4" s="1"/>
    </row>
    <row r="5" spans="1:5" x14ac:dyDescent="0.25">
      <c r="A5" s="2"/>
      <c r="B5" s="3" t="s">
        <v>4</v>
      </c>
      <c r="C5" s="3"/>
      <c r="D5" s="3"/>
    </row>
    <row r="6" spans="1:5" x14ac:dyDescent="0.25">
      <c r="A6" s="2"/>
      <c r="B6" s="3" t="s">
        <v>5</v>
      </c>
      <c r="C6" s="3"/>
      <c r="D6" s="3"/>
    </row>
    <row r="7" spans="1:5" x14ac:dyDescent="0.25">
      <c r="A7" s="4"/>
      <c r="B7" s="4"/>
      <c r="C7" s="4"/>
      <c r="D7" s="4"/>
    </row>
    <row r="8" spans="1:5" ht="105" x14ac:dyDescent="0.25">
      <c r="A8" s="5" t="s">
        <v>6</v>
      </c>
      <c r="B8" s="6" t="s">
        <v>7</v>
      </c>
      <c r="C8" s="6" t="s">
        <v>8</v>
      </c>
      <c r="D8" s="6" t="s">
        <v>9</v>
      </c>
      <c r="E8" s="7" t="s">
        <v>10</v>
      </c>
    </row>
    <row r="9" spans="1:5" ht="30" x14ac:dyDescent="0.25">
      <c r="A9" s="8">
        <v>1</v>
      </c>
      <c r="B9" s="9" t="s">
        <v>11</v>
      </c>
      <c r="C9" s="10">
        <f>C11+C12+C13+C14+C15+C19+C26</f>
        <v>825.26640733446413</v>
      </c>
      <c r="D9" s="10">
        <f>D11+D12+D13+D14+D15+D19+D26</f>
        <v>2287.7952943302735</v>
      </c>
    </row>
    <row r="10" spans="1:5" x14ac:dyDescent="0.25">
      <c r="A10" s="11"/>
      <c r="B10" s="12" t="s">
        <v>12</v>
      </c>
      <c r="C10" s="13"/>
      <c r="D10" s="13"/>
    </row>
    <row r="11" spans="1:5" x14ac:dyDescent="0.25">
      <c r="A11" s="11"/>
      <c r="B11" s="12" t="s">
        <v>13</v>
      </c>
      <c r="C11" s="13">
        <f>'[1]20сч. - 20г.'!I6/1000</f>
        <v>31.038624502877909</v>
      </c>
      <c r="D11" s="13">
        <f>C11+C11*1.01+[1]НВВ№1.1!C11</f>
        <v>253.55421565128461</v>
      </c>
    </row>
    <row r="12" spans="1:5" x14ac:dyDescent="0.25">
      <c r="A12" s="11"/>
      <c r="B12" s="12" t="s">
        <v>14</v>
      </c>
      <c r="C12" s="13">
        <f>'[1]20сч. - 20г.'!I7/1000</f>
        <v>0</v>
      </c>
      <c r="D12" s="13">
        <f>C12+C12*1.01</f>
        <v>0</v>
      </c>
    </row>
    <row r="13" spans="1:5" x14ac:dyDescent="0.25">
      <c r="A13" s="11"/>
      <c r="B13" s="12" t="s">
        <v>15</v>
      </c>
      <c r="C13" s="13">
        <f>'[1]20сч. - 20г.'!I8/1000</f>
        <v>587.35115135908768</v>
      </c>
      <c r="D13" s="13">
        <f>C13+C13*1.01+[1]НВВ№1.1!C13</f>
        <v>1516.6980520022662</v>
      </c>
    </row>
    <row r="14" spans="1:5" x14ac:dyDescent="0.25">
      <c r="A14" s="11"/>
      <c r="B14" s="12" t="s">
        <v>16</v>
      </c>
      <c r="C14" s="13">
        <f>'[1]20сч. - 20г.'!I9/1000</f>
        <v>175.21234318930394</v>
      </c>
      <c r="D14" s="13">
        <f>C14+C14*1.01+[1]НВВ№1.1!C14</f>
        <v>452.37851585950091</v>
      </c>
    </row>
    <row r="15" spans="1:5" x14ac:dyDescent="0.25">
      <c r="A15" s="11"/>
      <c r="B15" s="9" t="s">
        <v>17</v>
      </c>
      <c r="C15" s="10">
        <f>C17+C18</f>
        <v>1.002466892401096</v>
      </c>
      <c r="D15" s="10">
        <f>D17+D18</f>
        <v>2.0845708437262029</v>
      </c>
    </row>
    <row r="16" spans="1:5" x14ac:dyDescent="0.25">
      <c r="A16" s="11"/>
      <c r="B16" s="12" t="s">
        <v>18</v>
      </c>
      <c r="C16" s="13"/>
      <c r="D16" s="13">
        <f>C16+C16*1.01</f>
        <v>0</v>
      </c>
    </row>
    <row r="17" spans="1:4" x14ac:dyDescent="0.25">
      <c r="A17" s="11"/>
      <c r="B17" s="12" t="s">
        <v>19</v>
      </c>
      <c r="C17" s="13">
        <f>'[1]20сч. - 20г.'!I11/1000</f>
        <v>0.9726651706634607</v>
      </c>
      <c r="D17" s="13">
        <f>C17+C17*1.01</f>
        <v>1.9550569930335562</v>
      </c>
    </row>
    <row r="18" spans="1:4" ht="32.25" customHeight="1" x14ac:dyDescent="0.25">
      <c r="A18" s="11"/>
      <c r="B18" s="12" t="s">
        <v>20</v>
      </c>
      <c r="C18" s="13">
        <f>'[1]20сч. - 20г.'!I12/1000</f>
        <v>2.9801721737635251E-2</v>
      </c>
      <c r="D18" s="13">
        <f>C18+C18*1.01+[1]НВВ№1.1!C18</f>
        <v>0.12951385069264687</v>
      </c>
    </row>
    <row r="19" spans="1:4" ht="30" x14ac:dyDescent="0.25">
      <c r="A19" s="11"/>
      <c r="B19" s="9" t="s">
        <v>21</v>
      </c>
      <c r="C19" s="10">
        <f>C21+C22+C23+C24+C25</f>
        <v>29.768833005678157</v>
      </c>
      <c r="D19" s="10">
        <f>D21+D22+D23+D24+D25</f>
        <v>61.285033319413103</v>
      </c>
    </row>
    <row r="20" spans="1:4" x14ac:dyDescent="0.25">
      <c r="A20" s="11"/>
      <c r="B20" s="12" t="s">
        <v>12</v>
      </c>
      <c r="C20" s="13"/>
      <c r="D20" s="13">
        <f>C20+C20*1.01</f>
        <v>0</v>
      </c>
    </row>
    <row r="21" spans="1:4" x14ac:dyDescent="0.25">
      <c r="A21" s="11"/>
      <c r="B21" s="12" t="s">
        <v>22</v>
      </c>
      <c r="C21" s="13">
        <f>'[1]20сч. - 20г.'!I14/1000</f>
        <v>0.22904442823140492</v>
      </c>
      <c r="D21" s="13">
        <f>C21+C21*1.01+[1]НВВ№1.1!C21</f>
        <v>0.54288431374512391</v>
      </c>
    </row>
    <row r="22" spans="1:4" x14ac:dyDescent="0.25">
      <c r="A22" s="11"/>
      <c r="B22" s="12" t="s">
        <v>23</v>
      </c>
      <c r="C22" s="13">
        <f>'[1]20сч. - 20г.'!I15/1000</f>
        <v>1.6096306036662435E-2</v>
      </c>
      <c r="D22" s="13">
        <f>C22+C22*1.01+[1]НВВ№1.1!C22</f>
        <v>4.0753575133691503E-2</v>
      </c>
    </row>
    <row r="23" spans="1:4" ht="31.5" customHeight="1" x14ac:dyDescent="0.25">
      <c r="A23" s="11"/>
      <c r="B23" s="14" t="s">
        <v>24</v>
      </c>
      <c r="C23" s="13">
        <f>'[1]20сч. - 20г.'!I16/1000</f>
        <v>0.13549880629076019</v>
      </c>
      <c r="D23" s="13">
        <f>C23+C23*1.01+[1]НВВ№1.1!C23</f>
        <v>0.41388185764442798</v>
      </c>
    </row>
    <row r="24" spans="1:4" x14ac:dyDescent="0.25">
      <c r="A24" s="11"/>
      <c r="B24" s="12" t="s">
        <v>25</v>
      </c>
      <c r="C24" s="13">
        <f>'[1]20сч. - 20г.'!I17/1000</f>
        <v>0.56700324711097305</v>
      </c>
      <c r="D24" s="13">
        <f>C24+C24*1.01+[1]НВВ№1.1!C25</f>
        <v>1.464633379693056</v>
      </c>
    </row>
    <row r="25" spans="1:4" ht="30" x14ac:dyDescent="0.25">
      <c r="A25" s="11"/>
      <c r="B25" s="12" t="s">
        <v>26</v>
      </c>
      <c r="C25" s="13">
        <f>'[1]20сч. - 20г.'!I18/1000</f>
        <v>28.821190218008358</v>
      </c>
      <c r="D25" s="13">
        <f>C25+C25*1.01+[1]НВВ№1.1!C26</f>
        <v>58.822880193196802</v>
      </c>
    </row>
    <row r="26" spans="1:4" x14ac:dyDescent="0.25">
      <c r="A26" s="11"/>
      <c r="B26" s="9" t="s">
        <v>27</v>
      </c>
      <c r="C26" s="10">
        <f>C28+C29+C30+C31</f>
        <v>0.8929883851152719</v>
      </c>
      <c r="D26" s="10">
        <f t="shared" ref="D26" si="0">D28+D29+D30+D31</f>
        <v>1.7949066540816965</v>
      </c>
    </row>
    <row r="27" spans="1:4" x14ac:dyDescent="0.25">
      <c r="A27" s="11"/>
      <c r="B27" s="12" t="s">
        <v>12</v>
      </c>
      <c r="C27" s="13"/>
      <c r="D27" s="13">
        <f>C27+C27*1.01</f>
        <v>0</v>
      </c>
    </row>
    <row r="28" spans="1:4" x14ac:dyDescent="0.25">
      <c r="A28" s="11"/>
      <c r="B28" s="12" t="s">
        <v>28</v>
      </c>
      <c r="C28" s="13">
        <f>'[1]20сч. - 20г.'!I20/1000</f>
        <v>0.8929883851152719</v>
      </c>
      <c r="D28" s="13">
        <f>C28+C28*1.01+[1]НВВ№1.1!C29</f>
        <v>1.7949066540816965</v>
      </c>
    </row>
    <row r="29" spans="1:4" x14ac:dyDescent="0.25">
      <c r="A29" s="11"/>
      <c r="B29" s="12" t="s">
        <v>29</v>
      </c>
      <c r="C29" s="13">
        <f>'[1]20сч. - 20г.'!I21/1000</f>
        <v>0</v>
      </c>
      <c r="D29" s="13">
        <f>C29+C29*1.01</f>
        <v>0</v>
      </c>
    </row>
    <row r="30" spans="1:4" x14ac:dyDescent="0.25">
      <c r="A30" s="11"/>
      <c r="B30" s="12" t="s">
        <v>30</v>
      </c>
      <c r="C30" s="13">
        <f>'[1]20сч. - 20г.'!I22/1000</f>
        <v>0</v>
      </c>
      <c r="D30" s="13">
        <f>C30+C30*1.01</f>
        <v>0</v>
      </c>
    </row>
    <row r="31" spans="1:4" ht="30" x14ac:dyDescent="0.25">
      <c r="A31" s="15"/>
      <c r="B31" s="12" t="s">
        <v>31</v>
      </c>
      <c r="C31" s="13">
        <f>'[1]20сч. - 20г.'!I23/1000</f>
        <v>0</v>
      </c>
      <c r="D31" s="13">
        <f>C31+C31*1.01</f>
        <v>0</v>
      </c>
    </row>
    <row r="32" spans="1:4" ht="75" x14ac:dyDescent="0.25">
      <c r="A32" s="16">
        <v>2</v>
      </c>
      <c r="B32" s="12" t="s">
        <v>32</v>
      </c>
      <c r="C32" s="10"/>
      <c r="D32" s="13">
        <f>[1]НВВ№1.1!C33</f>
        <v>113.94</v>
      </c>
    </row>
    <row r="33" spans="1:5" ht="30" x14ac:dyDescent="0.25">
      <c r="A33" s="16">
        <v>3</v>
      </c>
      <c r="B33" s="12" t="s">
        <v>33</v>
      </c>
      <c r="C33" s="10">
        <f>C32+C9</f>
        <v>825.26640733446413</v>
      </c>
      <c r="D33" s="10">
        <f>D32+D9</f>
        <v>2401.7352943302735</v>
      </c>
      <c r="E33" s="17">
        <f>'[1]Прил.№1.1 до 15'!E50+'[1]Прил.№1.2 до 15'!E50+'[1]Прил.№1.1 до 15'!K50</f>
        <v>2295.5116118329097</v>
      </c>
    </row>
    <row r="36" spans="1:5" x14ac:dyDescent="0.25">
      <c r="B36" s="18" t="s">
        <v>34</v>
      </c>
      <c r="C36" t="s">
        <v>35</v>
      </c>
      <c r="D36" t="s">
        <v>36</v>
      </c>
    </row>
  </sheetData>
  <mergeCells count="8">
    <mergeCell ref="A9:A31"/>
    <mergeCell ref="A1:D1"/>
    <mergeCell ref="A2:D2"/>
    <mergeCell ref="A3:D3"/>
    <mergeCell ref="A4:D4"/>
    <mergeCell ref="A5:A6"/>
    <mergeCell ref="B5:D5"/>
    <mergeCell ref="B6:D6"/>
  </mergeCells>
  <pageMargins left="0.9055118110236221" right="0" top="0.74803149606299213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НВВ№1.2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2021-10-19T09:15:47Z</dcterms:created>
  <dcterms:modified xsi:type="dcterms:W3CDTF">2021-10-19T09:15:59Z</dcterms:modified>
</cp:coreProperties>
</file>